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Questionário" sheetId="2" state="visible" r:id="rId4"/>
    <sheet name="Respostas" sheetId="3" state="visible" r:id="rId5"/>
    <sheet name="Resultados" sheetId="4" state="visible" r:id="rId6"/>
    <sheet name="eNP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<sst xmlns="http://schemas.openxmlformats.org/spreadsheetml/2006/main" count="139" uniqueCount="86">
  <si>
    <t xml:space="preserve">Modelo de Pesquisa de Clima Organizacional</t>
  </si>
  <si>
    <t xml:space="preserve">WOOA People &amp; Culture · wooa.com.br/conteudos/pesquisa-de-clima-organizacional</t>
  </si>
  <si>
    <t xml:space="preserve">Como aplicar</t>
  </si>
  <si>
    <t xml:space="preserve">1. Revise as afirmações da aba "Questionário". Você pode trocar o texto; mantenha a dimensão de cada uma.</t>
  </si>
  <si>
    <t xml:space="preserve">2. Aplique em uma ferramenta de formulário anônima (Google Forms, Microsoft Forms etc.). Escala: 1 = discordo totalmente … 5 = concordo totalmente.</t>
  </si>
  <si>
    <t xml:space="preserve">3. Inclua a pergunta do eNPS: "De 0 a 10, o quanto você recomendaria esta empresa como um lugar para trabalhar?"</t>
  </si>
  <si>
    <t xml:space="preserve">4. Cole as respostas na aba "Respostas": uma linha por pessoa, uma coluna por afirmação (Q1 a Q21), mais a nota do eNPS.</t>
  </si>
  <si>
    <t xml:space="preserve">5. As abas "Resultados" e "eNPS" calculam tudo automaticamente.</t>
  </si>
  <si>
    <t xml:space="preserve">Como ler</t>
  </si>
  <si>
    <t xml:space="preserve">Favorabilidade = % de respostas 4 ou 5. Acima de 70% costuma indicar ponto forte; abaixo de 50%, ponto de atenção.</t>
  </si>
  <si>
    <t xml:space="preserve">eNPS = % de promotores (9 e 10) − % de detratores (0 a 6). Vai de −100 a +100.</t>
  </si>
  <si>
    <t xml:space="preserve">Para preservar o anonimato, não mostre recortes de áreas com menos de 5 respostas.</t>
  </si>
  <si>
    <t xml:space="preserve">Legenda</t>
  </si>
  <si>
    <t xml:space="preserve">Células com fundo amarelo são para preencher. A linha 1 da aba "Respostas" traz um exemplo: apague antes de colar as respostas reais.</t>
  </si>
  <si>
    <t xml:space="preserve">Modelo gratuito da WOOA People &amp; Culture — wooa.com.br · RH terceirizado para pequenas e médias empresas</t>
  </si>
  <si>
    <t xml:space="preserve">Afirmações da pesquisa</t>
  </si>
  <si>
    <t xml:space="preserve">Código</t>
  </si>
  <si>
    <t xml:space="preserve">Dimensão</t>
  </si>
  <si>
    <t xml:space="preserve">Afirmação</t>
  </si>
  <si>
    <t xml:space="preserve">Q1</t>
  </si>
  <si>
    <t xml:space="preserve">Liderança</t>
  </si>
  <si>
    <t xml:space="preserve">Meu gestor me dá feedback sobre o meu trabalho com frequência.</t>
  </si>
  <si>
    <t xml:space="preserve">Q2</t>
  </si>
  <si>
    <t xml:space="preserve">Me sinto à vontade para levar problemas ao meu gestor.</t>
  </si>
  <si>
    <t xml:space="preserve">Q3</t>
  </si>
  <si>
    <t xml:space="preserve">Meu gestor trata as pessoas do time com respeito e justiça.</t>
  </si>
  <si>
    <t xml:space="preserve">Q4</t>
  </si>
  <si>
    <t xml:space="preserve">Meu gestor deixa claro o que espera do meu trabalho.</t>
  </si>
  <si>
    <t xml:space="preserve">Q5</t>
  </si>
  <si>
    <t xml:space="preserve">Comunicação</t>
  </si>
  <si>
    <t xml:space="preserve">Recebo as informações de que preciso para fazer bem o meu trabalho.</t>
  </si>
  <si>
    <t xml:space="preserve">Q6</t>
  </si>
  <si>
    <t xml:space="preserve">Entendo os objetivos da empresa para este ano.</t>
  </si>
  <si>
    <t xml:space="preserve">Q7</t>
  </si>
  <si>
    <t xml:space="preserve">As mudanças importantes são comunicadas com antecedência.</t>
  </si>
  <si>
    <t xml:space="preserve">Q8</t>
  </si>
  <si>
    <t xml:space="preserve">Reconhecimento</t>
  </si>
  <si>
    <t xml:space="preserve">Quando faço um bom trabalho, isso é reconhecido.</t>
  </si>
  <si>
    <t xml:space="preserve">Q9</t>
  </si>
  <si>
    <t xml:space="preserve">Considero minha remuneração justa pelo trabalho que faço.</t>
  </si>
  <si>
    <t xml:space="preserve">Q10</t>
  </si>
  <si>
    <t xml:space="preserve">Desenvolvimento</t>
  </si>
  <si>
    <t xml:space="preserve">Vejo oportunidades de crescer na empresa.</t>
  </si>
  <si>
    <t xml:space="preserve">Q11</t>
  </si>
  <si>
    <t xml:space="preserve">Aprendi coisas novas no trabalho nos últimos 6 meses.</t>
  </si>
  <si>
    <t xml:space="preserve">Q12</t>
  </si>
  <si>
    <t xml:space="preserve">Sei o que preciso desenvolver para crescer aqui.</t>
  </si>
  <si>
    <t xml:space="preserve">Q13</t>
  </si>
  <si>
    <t xml:space="preserve">Condições de trabalho</t>
  </si>
  <si>
    <t xml:space="preserve">Tenho as ferramentas e os recursos necessários para trabalhar bem.</t>
  </si>
  <si>
    <t xml:space="preserve">Q14</t>
  </si>
  <si>
    <t xml:space="preserve">Minha carga de trabalho é adequada.</t>
  </si>
  <si>
    <t xml:space="preserve">Q15</t>
  </si>
  <si>
    <t xml:space="preserve">Consigo equilibrar trabalho e vida pessoal.</t>
  </si>
  <si>
    <t xml:space="preserve">Q16</t>
  </si>
  <si>
    <t xml:space="preserve">Relacionamento</t>
  </si>
  <si>
    <t xml:space="preserve">Existe colaboração entre as pessoas do meu time.</t>
  </si>
  <si>
    <t xml:space="preserve">Q17</t>
  </si>
  <si>
    <t xml:space="preserve">As áreas da empresa colaboram entre si.</t>
  </si>
  <si>
    <t xml:space="preserve">Q18</t>
  </si>
  <si>
    <t xml:space="preserve">Me sinto respeitado(a) pelos colegas.</t>
  </si>
  <si>
    <t xml:space="preserve">Q19</t>
  </si>
  <si>
    <t xml:space="preserve">Engajamento</t>
  </si>
  <si>
    <t xml:space="preserve">Tenho orgulho de trabalhar nesta empresa.</t>
  </si>
  <si>
    <t xml:space="preserve">Q20</t>
  </si>
  <si>
    <t xml:space="preserve">Pretendo continuar aqui nos próximos 12 meses.</t>
  </si>
  <si>
    <t xml:space="preserve">Q21</t>
  </si>
  <si>
    <t xml:space="preserve">Recomendaria a empresa a um amigo que procura emprego.</t>
  </si>
  <si>
    <t xml:space="preserve">eNPS</t>
  </si>
  <si>
    <t xml:space="preserve">De 0 a 10, o quanto você recomendaria esta empresa como um lugar para trabalhar?</t>
  </si>
  <si>
    <t xml:space="preserve">Área</t>
  </si>
  <si>
    <t xml:space="preserve">eNPS (0-10)</t>
  </si>
  <si>
    <t xml:space="preserve">Operação</t>
  </si>
  <si>
    <t xml:space="preserve">Resultados por afirmação e por dimensão</t>
  </si>
  <si>
    <t xml:space="preserve">Respostas</t>
  </si>
  <si>
    <t xml:space="preserve">Média (1-5)</t>
  </si>
  <si>
    <t xml:space="preserve">Favorabilidade (% 4 e 5)</t>
  </si>
  <si>
    <t xml:space="preserve">Por dimensão</t>
  </si>
  <si>
    <t xml:space="preserve">Favorabilidade média</t>
  </si>
  <si>
    <t xml:space="preserve">eNPS — Employee Net Promoter Score</t>
  </si>
  <si>
    <t xml:space="preserve">eNPS = % de promotores (9 e 10) − % de detratores (0 a 6)</t>
  </si>
  <si>
    <t xml:space="preserve">Promotores (9 e 10)</t>
  </si>
  <si>
    <t xml:space="preserve">Neutros (7 e 8)</t>
  </si>
  <si>
    <t xml:space="preserve">Detratores (0 a 6)</t>
  </si>
  <si>
    <t xml:space="preserve">% de promotores</t>
  </si>
  <si>
    <t xml:space="preserve">% de detratores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</si>
</sst>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%"/>
    <numFmt numFmtId="167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E4B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.5"/>
      <color rgb="FF1B2E4B"/>
      <name val="Arial"/>
      <family val="0"/>
      <charset val="1"/>
    </font>
    <font>
      <sz val="10.5"/>
      <color rgb="FF1F2937"/>
      <name val="Arial"/>
      <family val="0"/>
      <charset val="1"/>
    </font>
    <font>
      <i val="true"/>
      <sz val="9"/>
      <color rgb="FF5B64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2"/>
      <color rgb="FF1B2E4B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4"/>
      <color rgb="FF1B2E4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2E4B"/>
        <bgColor rgb="FF1F2937"/>
      </patternFill>
    </fill>
    <fill>
      <patternFill patternType="solid">
        <fgColor rgb="FFFFF7D6"/>
        <bgColor rgb="FFF3F4F6"/>
      </patternFill>
    </fill>
    <fill>
      <patternFill patternType="solid">
        <fgColor rgb="FFE0F7F4"/>
        <bgColor rgb="FFF3F4F6"/>
      </patternFill>
    </fill>
    <fill>
      <patternFill patternType="solid">
        <fgColor rgb="FFF3F4F6"/>
        <bgColor rgb="FFE0F7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0F7F4"/>
        </patternFill>
      </fill>
    </dxf>
    <dxf>
      <fill>
        <patternFill>
          <bgColor rgb="FFFDE7C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0F7F4"/>
      <rgbColor rgb="FF660066"/>
      <rgbColor rgb="FFFF8080"/>
      <rgbColor rgb="FF0066CC"/>
      <rgbColor rgb="FFD9DE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DE7C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1B2E4B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25.3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4"/>
    </row>
    <row r="16" customFormat="false" ht="15" hidden="false" customHeight="false" outlineLevel="0" collapsed="false">
      <c r="A16" s="3" t="s">
        <v>12</v>
      </c>
    </row>
    <row r="17" customFormat="false" ht="25.35" hidden="false" customHeight="false" outlineLevel="0" collapsed="false">
      <c r="A17" s="4" t="s">
        <v>13</v>
      </c>
    </row>
    <row r="21" customFormat="false" ht="15" hidden="false" customHeight="false" outlineLevel="0" collapsed="false">
      <c r="A21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15</v>
      </c>
    </row>
    <row r="3" customFormat="false" ht="30" hidden="false" customHeight="true" outlineLevel="0" collapsed="false">
      <c r="A3" s="6" t="s">
        <v>16</v>
      </c>
      <c r="B3" s="6" t="s">
        <v>17</v>
      </c>
      <c r="C3" s="6" t="s">
        <v>18</v>
      </c>
    </row>
    <row r="4" customFormat="false" ht="15" hidden="false" customHeight="false" outlineLevel="0" collapsed="false">
      <c r="A4" s="7" t="s">
        <v>19</v>
      </c>
      <c r="B4" s="7" t="s">
        <v>20</v>
      </c>
      <c r="C4" s="8" t="s">
        <v>21</v>
      </c>
    </row>
    <row r="5" customFormat="false" ht="15" hidden="false" customHeight="false" outlineLevel="0" collapsed="false">
      <c r="A5" s="7" t="s">
        <v>22</v>
      </c>
      <c r="B5" s="7" t="s">
        <v>20</v>
      </c>
      <c r="C5" s="8" t="s">
        <v>23</v>
      </c>
    </row>
    <row r="6" customFormat="false" ht="15" hidden="false" customHeight="false" outlineLevel="0" collapsed="false">
      <c r="A6" s="7" t="s">
        <v>24</v>
      </c>
      <c r="B6" s="7" t="s">
        <v>20</v>
      </c>
      <c r="C6" s="8" t="s">
        <v>25</v>
      </c>
    </row>
    <row r="7" customFormat="false" ht="15" hidden="false" customHeight="false" outlineLevel="0" collapsed="false">
      <c r="A7" s="7" t="s">
        <v>26</v>
      </c>
      <c r="B7" s="7" t="s">
        <v>20</v>
      </c>
      <c r="C7" s="8" t="s">
        <v>27</v>
      </c>
    </row>
    <row r="8" customFormat="false" ht="15" hidden="false" customHeight="false" outlineLevel="0" collapsed="false">
      <c r="A8" s="7" t="s">
        <v>28</v>
      </c>
      <c r="B8" s="7" t="s">
        <v>29</v>
      </c>
      <c r="C8" s="8" t="s">
        <v>30</v>
      </c>
    </row>
    <row r="9" customFormat="false" ht="15" hidden="false" customHeight="false" outlineLevel="0" collapsed="false">
      <c r="A9" s="7" t="s">
        <v>31</v>
      </c>
      <c r="B9" s="7" t="s">
        <v>29</v>
      </c>
      <c r="C9" s="8" t="s">
        <v>32</v>
      </c>
    </row>
    <row r="10" customFormat="false" ht="15" hidden="false" customHeight="false" outlineLevel="0" collapsed="false">
      <c r="A10" s="7" t="s">
        <v>33</v>
      </c>
      <c r="B10" s="7" t="s">
        <v>29</v>
      </c>
      <c r="C10" s="8" t="s">
        <v>34</v>
      </c>
    </row>
    <row r="11" customFormat="false" ht="15" hidden="false" customHeight="false" outlineLevel="0" collapsed="false">
      <c r="A11" s="7" t="s">
        <v>35</v>
      </c>
      <c r="B11" s="7" t="s">
        <v>36</v>
      </c>
      <c r="C11" s="8" t="s">
        <v>37</v>
      </c>
    </row>
    <row r="12" customFormat="false" ht="15" hidden="false" customHeight="false" outlineLevel="0" collapsed="false">
      <c r="A12" s="7" t="s">
        <v>38</v>
      </c>
      <c r="B12" s="7" t="s">
        <v>36</v>
      </c>
      <c r="C12" s="8" t="s">
        <v>39</v>
      </c>
    </row>
    <row r="13" customFormat="false" ht="15" hidden="false" customHeight="false" outlineLevel="0" collapsed="false">
      <c r="A13" s="7" t="s">
        <v>40</v>
      </c>
      <c r="B13" s="7" t="s">
        <v>41</v>
      </c>
      <c r="C13" s="8" t="s">
        <v>42</v>
      </c>
    </row>
    <row r="14" customFormat="false" ht="15" hidden="false" customHeight="false" outlineLevel="0" collapsed="false">
      <c r="A14" s="7" t="s">
        <v>43</v>
      </c>
      <c r="B14" s="7" t="s">
        <v>41</v>
      </c>
      <c r="C14" s="8" t="s">
        <v>44</v>
      </c>
    </row>
    <row r="15" customFormat="false" ht="15" hidden="false" customHeight="false" outlineLevel="0" collapsed="false">
      <c r="A15" s="7" t="s">
        <v>45</v>
      </c>
      <c r="B15" s="7" t="s">
        <v>41</v>
      </c>
      <c r="C15" s="8" t="s">
        <v>46</v>
      </c>
    </row>
    <row r="16" customFormat="false" ht="15" hidden="false" customHeight="false" outlineLevel="0" collapsed="false">
      <c r="A16" s="7" t="s">
        <v>47</v>
      </c>
      <c r="B16" s="7" t="s">
        <v>48</v>
      </c>
      <c r="C16" s="8" t="s">
        <v>49</v>
      </c>
    </row>
    <row r="17" customFormat="false" ht="15" hidden="false" customHeight="false" outlineLevel="0" collapsed="false">
      <c r="A17" s="7" t="s">
        <v>50</v>
      </c>
      <c r="B17" s="7" t="s">
        <v>48</v>
      </c>
      <c r="C17" s="8" t="s">
        <v>51</v>
      </c>
    </row>
    <row r="18" customFormat="false" ht="15" hidden="false" customHeight="false" outlineLevel="0" collapsed="false">
      <c r="A18" s="7" t="s">
        <v>52</v>
      </c>
      <c r="B18" s="7" t="s">
        <v>48</v>
      </c>
      <c r="C18" s="8" t="s">
        <v>53</v>
      </c>
    </row>
    <row r="19" customFormat="false" ht="15" hidden="false" customHeight="false" outlineLevel="0" collapsed="false">
      <c r="A19" s="7" t="s">
        <v>54</v>
      </c>
      <c r="B19" s="7" t="s">
        <v>55</v>
      </c>
      <c r="C19" s="8" t="s">
        <v>56</v>
      </c>
    </row>
    <row r="20" customFormat="false" ht="15" hidden="false" customHeight="false" outlineLevel="0" collapsed="false">
      <c r="A20" s="7" t="s">
        <v>57</v>
      </c>
      <c r="B20" s="7" t="s">
        <v>55</v>
      </c>
      <c r="C20" s="8" t="s">
        <v>58</v>
      </c>
    </row>
    <row r="21" customFormat="false" ht="15" hidden="false" customHeight="false" outlineLevel="0" collapsed="false">
      <c r="A21" s="7" t="s">
        <v>59</v>
      </c>
      <c r="B21" s="7" t="s">
        <v>55</v>
      </c>
      <c r="C21" s="8" t="s">
        <v>60</v>
      </c>
    </row>
    <row r="22" customFormat="false" ht="15" hidden="false" customHeight="false" outlineLevel="0" collapsed="false">
      <c r="A22" s="7" t="s">
        <v>61</v>
      </c>
      <c r="B22" s="7" t="s">
        <v>62</v>
      </c>
      <c r="C22" s="8" t="s">
        <v>63</v>
      </c>
    </row>
    <row r="23" customFormat="false" ht="15" hidden="false" customHeight="false" outlineLevel="0" collapsed="false">
      <c r="A23" s="7" t="s">
        <v>64</v>
      </c>
      <c r="B23" s="7" t="s">
        <v>62</v>
      </c>
      <c r="C23" s="8" t="s">
        <v>65</v>
      </c>
    </row>
    <row r="24" customFormat="false" ht="15" hidden="false" customHeight="false" outlineLevel="0" collapsed="false">
      <c r="A24" s="7" t="s">
        <v>66</v>
      </c>
      <c r="B24" s="7" t="s">
        <v>62</v>
      </c>
      <c r="C24" s="8" t="s">
        <v>67</v>
      </c>
    </row>
    <row r="25" customFormat="false" ht="15" hidden="false" customHeight="false" outlineLevel="0" collapsed="false">
      <c r="A25" s="9" t="s">
        <v>68</v>
      </c>
      <c r="B25" s="9" t="s">
        <v>62</v>
      </c>
      <c r="C25" s="9" t="s">
        <v>69</v>
      </c>
    </row>
    <row r="27" customFormat="false" ht="15" hidden="false" customHeight="false" outlineLevel="0" collapsed="false">
      <c r="A27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2" min="2" style="0" width="6.51"/>
    <col collapsed="false" customWidth="true" hidden="false" outlineLevel="0" max="23" min="23" style="0" width="12"/>
  </cols>
  <sheetData>
    <row r="1" customFormat="false" ht="30" hidden="false" customHeight="true" outlineLevel="0" collapsed="false">
      <c r="A1" s="6" t="s">
        <v>70</v>
      </c>
      <c r="B1" s="6" t="s">
        <v>19</v>
      </c>
      <c r="C1" s="6" t="s">
        <v>22</v>
      </c>
      <c r="D1" s="6" t="s">
        <v>24</v>
      </c>
      <c r="E1" s="6" t="s">
        <v>26</v>
      </c>
      <c r="F1" s="6" t="s">
        <v>28</v>
      </c>
      <c r="G1" s="6" t="s">
        <v>31</v>
      </c>
      <c r="H1" s="6" t="s">
        <v>33</v>
      </c>
      <c r="I1" s="6" t="s">
        <v>35</v>
      </c>
      <c r="J1" s="6" t="s">
        <v>38</v>
      </c>
      <c r="K1" s="6" t="s">
        <v>40</v>
      </c>
      <c r="L1" s="6" t="s">
        <v>43</v>
      </c>
      <c r="M1" s="6" t="s">
        <v>45</v>
      </c>
      <c r="N1" s="6" t="s">
        <v>47</v>
      </c>
      <c r="O1" s="6" t="s">
        <v>50</v>
      </c>
      <c r="P1" s="6" t="s">
        <v>52</v>
      </c>
      <c r="Q1" s="6" t="s">
        <v>54</v>
      </c>
      <c r="R1" s="6" t="s">
        <v>57</v>
      </c>
      <c r="S1" s="6" t="s">
        <v>59</v>
      </c>
      <c r="T1" s="6" t="s">
        <v>61</v>
      </c>
      <c r="U1" s="6" t="s">
        <v>64</v>
      </c>
      <c r="V1" s="6" t="s">
        <v>66</v>
      </c>
      <c r="W1" s="6" t="s">
        <v>71</v>
      </c>
    </row>
    <row r="2" customFormat="false" ht="15" hidden="false" customHeight="false" outlineLevel="0" collapsed="false">
      <c r="A2" s="10" t="s">
        <v>72</v>
      </c>
      <c r="B2" s="10" t="n">
        <v>4</v>
      </c>
      <c r="C2" s="10" t="n">
        <v>5</v>
      </c>
      <c r="D2" s="10" t="n">
        <v>4</v>
      </c>
      <c r="E2" s="10" t="n">
        <v>4</v>
      </c>
      <c r="F2" s="10" t="n">
        <v>3</v>
      </c>
      <c r="G2" s="10" t="n">
        <v>4</v>
      </c>
      <c r="H2" s="10" t="n">
        <v>2</v>
      </c>
      <c r="I2" s="10" t="n">
        <v>4</v>
      </c>
      <c r="J2" s="10" t="n">
        <v>3</v>
      </c>
      <c r="K2" s="10" t="n">
        <v>3</v>
      </c>
      <c r="L2" s="10" t="n">
        <v>4</v>
      </c>
      <c r="M2" s="10" t="n">
        <v>3</v>
      </c>
      <c r="N2" s="10" t="n">
        <v>4</v>
      </c>
      <c r="O2" s="10" t="n">
        <v>3</v>
      </c>
      <c r="P2" s="10" t="n">
        <v>4</v>
      </c>
      <c r="Q2" s="10" t="n">
        <v>5</v>
      </c>
      <c r="R2" s="10" t="n">
        <v>3</v>
      </c>
      <c r="S2" s="10" t="n">
        <v>5</v>
      </c>
      <c r="T2" s="10" t="n">
        <v>5</v>
      </c>
      <c r="U2" s="10" t="n">
        <v>4</v>
      </c>
      <c r="V2" s="10" t="n">
        <v>4</v>
      </c>
      <c r="W2" s="10" t="n">
        <v>8</v>
      </c>
    </row>
    <row r="3" customFormat="false" ht="15" hidden="false" customHeight="false" outlineLevel="0" collapsed="false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customFormat="false" ht="15" hidden="false" customHeight="false" outlineLevel="0" collapsed="false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customFormat="false" ht="15" hidden="false" customHeight="false" outlineLevel="0" collapsed="false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customFormat="false" ht="15" hidden="false" customHeight="false" outlineLevel="0" collapsed="false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customFormat="false" ht="15" hidden="false" customHeight="false" outlineLevel="0" collapsed="false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customFormat="false" ht="15" hidden="false" customHeight="false" outlineLevel="0" collapsed="false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customFormat="false" ht="15" hidden="false" customHeight="false" outlineLevel="0" collapsed="false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customFormat="false" ht="15" hidden="false" customHeight="false" outlineLevel="0" collapsed="false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customFormat="false" ht="15" hidden="false" customHeight="false" outlineLevel="0" collapsed="false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customFormat="false" ht="15" hidden="false" customHeight="false" outlineLevel="0" collapsed="false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customFormat="false" ht="15" hidden="false" customHeight="false" outlineLevel="0" collapsed="false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customFormat="false" ht="15" hidden="false" customHeight="false" outlineLevel="0" collapsed="false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customFormat="false" ht="15" hidden="false" customHeight="false" outlineLevel="0" collapsed="false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customFormat="false" ht="15" hidden="false" customHeight="false" outlineLevel="0" collapsed="false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</sheetData>
  <dataValidations count="2">
    <dataValidation allowBlank="true" errorStyle="stop" operator="between" showDropDown="false" showErrorMessage="false" showInputMessage="false" sqref="B2:V101" type="whole">
      <formula1>1</formula1>
      <formula2>5</formula2>
    </dataValidation>
    <dataValidation allowBlank="true" errorStyle="stop" operator="between" showDropDown="false" showErrorMessage="false" showInputMessage="false" sqref="W2:W101" type="whole">
      <formula1>0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2"/>
    <col collapsed="false" customWidth="true" hidden="false" outlineLevel="0" max="3" min="3" style="0" width="70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22"/>
  </cols>
  <sheetData>
    <row r="1" customFormat="false" ht="19.7" hidden="false" customHeight="false" outlineLevel="0" collapsed="false">
      <c r="A1" s="1" t="s">
        <v>73</v>
      </c>
    </row>
    <row r="3" customFormat="false" ht="30" hidden="false" customHeight="true" outlineLevel="0" collapsed="false">
      <c r="A3" s="6" t="s">
        <v>16</v>
      </c>
      <c r="B3" s="6" t="s">
        <v>17</v>
      </c>
      <c r="C3" s="6" t="s">
        <v>18</v>
      </c>
      <c r="D3" s="6" t="s">
        <v>74</v>
      </c>
      <c r="E3" s="6" t="s">
        <v>75</v>
      </c>
      <c r="F3" s="6" t="s">
        <v>76</v>
      </c>
    </row>
    <row r="4" customFormat="false" ht="15" hidden="false" customHeight="false" outlineLevel="0" collapsed="false">
      <c r="A4" s="7" t="str">
        <f aca="false">Questionário!A4</f>
        <v>Q1</v>
      </c>
      <c r="B4" s="7" t="str">
        <f aca="false">Questionário!B4</f>
        <v>Liderança</v>
      </c>
      <c r="C4" s="7" t="str">
        <f aca="false">Questionário!C4</f>
        <v>Meu gestor me dá feedback sobre o meu trabalho com frequência.</v>
      </c>
      <c r="D4" s="7" t="n">
        <f aca="false">COUNT(Respostas!$B$2:$B$101)</f>
        <v>1</v>
      </c>
      <c r="E4" s="11" t="n">
        <f aca="false">IFERROR(AVERAGE(Respostas!$B$2:$B$101),0)</f>
        <v>4</v>
      </c>
      <c r="F4" s="12" t="n">
        <f aca="false">IFERROR(COUNTIF(Respostas!$B$2:$B$101,"&gt;=4")/COUNT(Respostas!$B$2:$B$101),0)</f>
        <v>1</v>
      </c>
    </row>
    <row r="5" customFormat="false" ht="15" hidden="false" customHeight="false" outlineLevel="0" collapsed="false">
      <c r="A5" s="7" t="str">
        <f aca="false">Questionário!A5</f>
        <v>Q2</v>
      </c>
      <c r="B5" s="7" t="str">
        <f aca="false">Questionário!B5</f>
        <v>Liderança</v>
      </c>
      <c r="C5" s="7" t="str">
        <f aca="false">Questionário!C5</f>
        <v>Me sinto à vontade para levar problemas ao meu gestor.</v>
      </c>
      <c r="D5" s="7" t="n">
        <f aca="false">COUNT(Respostas!$C$2:$C$101)</f>
        <v>1</v>
      </c>
      <c r="E5" s="11" t="n">
        <f aca="false">IFERROR(AVERAGE(Respostas!$C$2:$C$101),0)</f>
        <v>5</v>
      </c>
      <c r="F5" s="12" t="n">
        <f aca="false">IFERROR(COUNTIF(Respostas!$C$2:$C$101,"&gt;=4")/COUNT(Respostas!$C$2:$C$101),0)</f>
        <v>1</v>
      </c>
    </row>
    <row r="6" customFormat="false" ht="15" hidden="false" customHeight="false" outlineLevel="0" collapsed="false">
      <c r="A6" s="7" t="str">
        <f aca="false">Questionário!A6</f>
        <v>Q3</v>
      </c>
      <c r="B6" s="7" t="str">
        <f aca="false">Questionário!B6</f>
        <v>Liderança</v>
      </c>
      <c r="C6" s="7" t="str">
        <f aca="false">Questionário!C6</f>
        <v>Meu gestor trata as pessoas do time com respeito e justiça.</v>
      </c>
      <c r="D6" s="7" t="n">
        <f aca="false">COUNT(Respostas!$D$2:$D$101)</f>
        <v>1</v>
      </c>
      <c r="E6" s="11" t="n">
        <f aca="false">IFERROR(AVERAGE(Respostas!$D$2:$D$101),0)</f>
        <v>4</v>
      </c>
      <c r="F6" s="12" t="n">
        <f aca="false">IFERROR(COUNTIF(Respostas!$D$2:$D$101,"&gt;=4")/COUNT(Respostas!$D$2:$D$101),0)</f>
        <v>1</v>
      </c>
    </row>
    <row r="7" customFormat="false" ht="15" hidden="false" customHeight="false" outlineLevel="0" collapsed="false">
      <c r="A7" s="7" t="str">
        <f aca="false">Questionário!A7</f>
        <v>Q4</v>
      </c>
      <c r="B7" s="7" t="str">
        <f aca="false">Questionário!B7</f>
        <v>Liderança</v>
      </c>
      <c r="C7" s="7" t="str">
        <f aca="false">Questionário!C7</f>
        <v>Meu gestor deixa claro o que espera do meu trabalho.</v>
      </c>
      <c r="D7" s="7" t="n">
        <f aca="false">COUNT(Respostas!$E$2:$E$101)</f>
        <v>1</v>
      </c>
      <c r="E7" s="11" t="n">
        <f aca="false">IFERROR(AVERAGE(Respostas!$E$2:$E$101),0)</f>
        <v>4</v>
      </c>
      <c r="F7" s="12" t="n">
        <f aca="false">IFERROR(COUNTIF(Respostas!$E$2:$E$101,"&gt;=4")/COUNT(Respostas!$E$2:$E$101),0)</f>
        <v>1</v>
      </c>
    </row>
    <row r="8" customFormat="false" ht="15" hidden="false" customHeight="false" outlineLevel="0" collapsed="false">
      <c r="A8" s="7" t="str">
        <f aca="false">Questionário!A8</f>
        <v>Q5</v>
      </c>
      <c r="B8" s="7" t="str">
        <f aca="false">Questionário!B8</f>
        <v>Comunicação</v>
      </c>
      <c r="C8" s="7" t="str">
        <f aca="false">Questionário!C8</f>
        <v>Recebo as informações de que preciso para fazer bem o meu trabalho.</v>
      </c>
      <c r="D8" s="7" t="n">
        <f aca="false">COUNT(Respostas!$F$2:$F$101)</f>
        <v>1</v>
      </c>
      <c r="E8" s="11" t="n">
        <f aca="false">IFERROR(AVERAGE(Respostas!$F$2:$F$101),0)</f>
        <v>3</v>
      </c>
      <c r="F8" s="12" t="n">
        <f aca="false">IFERROR(COUNTIF(Respostas!$F$2:$F$101,"&gt;=4")/COUNT(Respostas!$F$2:$F$101),0)</f>
        <v>0</v>
      </c>
    </row>
    <row r="9" customFormat="false" ht="15" hidden="false" customHeight="false" outlineLevel="0" collapsed="false">
      <c r="A9" s="7" t="str">
        <f aca="false">Questionário!A9</f>
        <v>Q6</v>
      </c>
      <c r="B9" s="7" t="str">
        <f aca="false">Questionário!B9</f>
        <v>Comunicação</v>
      </c>
      <c r="C9" s="7" t="str">
        <f aca="false">Questionário!C9</f>
        <v>Entendo os objetivos da empresa para este ano.</v>
      </c>
      <c r="D9" s="7" t="n">
        <f aca="false">COUNT(Respostas!$G$2:$G$101)</f>
        <v>1</v>
      </c>
      <c r="E9" s="11" t="n">
        <f aca="false">IFERROR(AVERAGE(Respostas!$G$2:$G$101),0)</f>
        <v>4</v>
      </c>
      <c r="F9" s="12" t="n">
        <f aca="false">IFERROR(COUNTIF(Respostas!$G$2:$G$101,"&gt;=4")/COUNT(Respostas!$G$2:$G$101),0)</f>
        <v>1</v>
      </c>
    </row>
    <row r="10" customFormat="false" ht="15" hidden="false" customHeight="false" outlineLevel="0" collapsed="false">
      <c r="A10" s="7" t="str">
        <f aca="false">Questionário!A10</f>
        <v>Q7</v>
      </c>
      <c r="B10" s="7" t="str">
        <f aca="false">Questionário!B10</f>
        <v>Comunicação</v>
      </c>
      <c r="C10" s="7" t="str">
        <f aca="false">Questionário!C10</f>
        <v>As mudanças importantes são comunicadas com antecedência.</v>
      </c>
      <c r="D10" s="7" t="n">
        <f aca="false">COUNT(Respostas!$H$2:$H$101)</f>
        <v>1</v>
      </c>
      <c r="E10" s="11" t="n">
        <f aca="false">IFERROR(AVERAGE(Respostas!$H$2:$H$101),0)</f>
        <v>2</v>
      </c>
      <c r="F10" s="12" t="n">
        <f aca="false">IFERROR(COUNTIF(Respostas!$H$2:$H$101,"&gt;=4")/COUNT(Respostas!$H$2:$H$101),0)</f>
        <v>0</v>
      </c>
    </row>
    <row r="11" customFormat="false" ht="15" hidden="false" customHeight="false" outlineLevel="0" collapsed="false">
      <c r="A11" s="7" t="str">
        <f aca="false">Questionário!A11</f>
        <v>Q8</v>
      </c>
      <c r="B11" s="7" t="str">
        <f aca="false">Questionário!B11</f>
        <v>Reconhecimento</v>
      </c>
      <c r="C11" s="7" t="str">
        <f aca="false">Questionário!C11</f>
        <v>Quando faço um bom trabalho, isso é reconhecido.</v>
      </c>
      <c r="D11" s="7" t="n">
        <f aca="false">COUNT(Respostas!$I$2:$I$101)</f>
        <v>1</v>
      </c>
      <c r="E11" s="11" t="n">
        <f aca="false">IFERROR(AVERAGE(Respostas!$I$2:$I$101),0)</f>
        <v>4</v>
      </c>
      <c r="F11" s="12" t="n">
        <f aca="false">IFERROR(COUNTIF(Respostas!$I$2:$I$101,"&gt;=4")/COUNT(Respostas!$I$2:$I$101),0)</f>
        <v>1</v>
      </c>
    </row>
    <row r="12" customFormat="false" ht="15" hidden="false" customHeight="false" outlineLevel="0" collapsed="false">
      <c r="A12" s="7" t="str">
        <f aca="false">Questionário!A12</f>
        <v>Q9</v>
      </c>
      <c r="B12" s="7" t="str">
        <f aca="false">Questionário!B12</f>
        <v>Reconhecimento</v>
      </c>
      <c r="C12" s="7" t="str">
        <f aca="false">Questionário!C12</f>
        <v>Considero minha remuneração justa pelo trabalho que faço.</v>
      </c>
      <c r="D12" s="7" t="n">
        <f aca="false">COUNT(Respostas!$J$2:$J$101)</f>
        <v>1</v>
      </c>
      <c r="E12" s="11" t="n">
        <f aca="false">IFERROR(AVERAGE(Respostas!$J$2:$J$101),0)</f>
        <v>3</v>
      </c>
      <c r="F12" s="12" t="n">
        <f aca="false">IFERROR(COUNTIF(Respostas!$J$2:$J$101,"&gt;=4")/COUNT(Respostas!$J$2:$J$101),0)</f>
        <v>0</v>
      </c>
    </row>
    <row r="13" customFormat="false" ht="15" hidden="false" customHeight="false" outlineLevel="0" collapsed="false">
      <c r="A13" s="7" t="str">
        <f aca="false">Questionário!A13</f>
        <v>Q10</v>
      </c>
      <c r="B13" s="7" t="str">
        <f aca="false">Questionário!B13</f>
        <v>Desenvolvimento</v>
      </c>
      <c r="C13" s="7" t="str">
        <f aca="false">Questionário!C13</f>
        <v>Vejo oportunidades de crescer na empresa.</v>
      </c>
      <c r="D13" s="7" t="n">
        <f aca="false">COUNT(Respostas!$K$2:$K$101)</f>
        <v>1</v>
      </c>
      <c r="E13" s="11" t="n">
        <f aca="false">IFERROR(AVERAGE(Respostas!$K$2:$K$101),0)</f>
        <v>3</v>
      </c>
      <c r="F13" s="12" t="n">
        <f aca="false">IFERROR(COUNTIF(Respostas!$K$2:$K$101,"&gt;=4")/COUNT(Respostas!$K$2:$K$101),0)</f>
        <v>0</v>
      </c>
    </row>
    <row r="14" customFormat="false" ht="15" hidden="false" customHeight="false" outlineLevel="0" collapsed="false">
      <c r="A14" s="7" t="str">
        <f aca="false">Questionário!A14</f>
        <v>Q11</v>
      </c>
      <c r="B14" s="7" t="str">
        <f aca="false">Questionário!B14</f>
        <v>Desenvolvimento</v>
      </c>
      <c r="C14" s="7" t="str">
        <f aca="false">Questionário!C14</f>
        <v>Aprendi coisas novas no trabalho nos últimos 6 meses.</v>
      </c>
      <c r="D14" s="7" t="n">
        <f aca="false">COUNT(Respostas!$L$2:$L$101)</f>
        <v>1</v>
      </c>
      <c r="E14" s="11" t="n">
        <f aca="false">IFERROR(AVERAGE(Respostas!$L$2:$L$101),0)</f>
        <v>4</v>
      </c>
      <c r="F14" s="12" t="n">
        <f aca="false">IFERROR(COUNTIF(Respostas!$L$2:$L$101,"&gt;=4")/COUNT(Respostas!$L$2:$L$101),0)</f>
        <v>1</v>
      </c>
    </row>
    <row r="15" customFormat="false" ht="15" hidden="false" customHeight="false" outlineLevel="0" collapsed="false">
      <c r="A15" s="7" t="str">
        <f aca="false">Questionário!A15</f>
        <v>Q12</v>
      </c>
      <c r="B15" s="7" t="str">
        <f aca="false">Questionário!B15</f>
        <v>Desenvolvimento</v>
      </c>
      <c r="C15" s="7" t="str">
        <f aca="false">Questionário!C15</f>
        <v>Sei o que preciso desenvolver para crescer aqui.</v>
      </c>
      <c r="D15" s="7" t="n">
        <f aca="false">COUNT(Respostas!$M$2:$M$101)</f>
        <v>1</v>
      </c>
      <c r="E15" s="11" t="n">
        <f aca="false">IFERROR(AVERAGE(Respostas!$M$2:$M$101),0)</f>
        <v>3</v>
      </c>
      <c r="F15" s="12" t="n">
        <f aca="false">IFERROR(COUNTIF(Respostas!$M$2:$M$101,"&gt;=4")/COUNT(Respostas!$M$2:$M$101),0)</f>
        <v>0</v>
      </c>
    </row>
    <row r="16" customFormat="false" ht="15" hidden="false" customHeight="false" outlineLevel="0" collapsed="false">
      <c r="A16" s="7" t="str">
        <f aca="false">Questionário!A16</f>
        <v>Q13</v>
      </c>
      <c r="B16" s="7" t="str">
        <f aca="false">Questionário!B16</f>
        <v>Condições de trabalho</v>
      </c>
      <c r="C16" s="7" t="str">
        <f aca="false">Questionário!C16</f>
        <v>Tenho as ferramentas e os recursos necessários para trabalhar bem.</v>
      </c>
      <c r="D16" s="7" t="n">
        <f aca="false">COUNT(Respostas!$N$2:$N$101)</f>
        <v>1</v>
      </c>
      <c r="E16" s="11" t="n">
        <f aca="false">IFERROR(AVERAGE(Respostas!$N$2:$N$101),0)</f>
        <v>4</v>
      </c>
      <c r="F16" s="12" t="n">
        <f aca="false">IFERROR(COUNTIF(Respostas!$N$2:$N$101,"&gt;=4")/COUNT(Respostas!$N$2:$N$101),0)</f>
        <v>1</v>
      </c>
    </row>
    <row r="17" customFormat="false" ht="15" hidden="false" customHeight="false" outlineLevel="0" collapsed="false">
      <c r="A17" s="7" t="str">
        <f aca="false">Questionário!A17</f>
        <v>Q14</v>
      </c>
      <c r="B17" s="7" t="str">
        <f aca="false">Questionário!B17</f>
        <v>Condições de trabalho</v>
      </c>
      <c r="C17" s="7" t="str">
        <f aca="false">Questionário!C17</f>
        <v>Minha carga de trabalho é adequada.</v>
      </c>
      <c r="D17" s="7" t="n">
        <f aca="false">COUNT(Respostas!$O$2:$O$101)</f>
        <v>1</v>
      </c>
      <c r="E17" s="11" t="n">
        <f aca="false">IFERROR(AVERAGE(Respostas!$O$2:$O$101),0)</f>
        <v>3</v>
      </c>
      <c r="F17" s="12" t="n">
        <f aca="false">IFERROR(COUNTIF(Respostas!$O$2:$O$101,"&gt;=4")/COUNT(Respostas!$O$2:$O$101),0)</f>
        <v>0</v>
      </c>
    </row>
    <row r="18" customFormat="false" ht="15" hidden="false" customHeight="false" outlineLevel="0" collapsed="false">
      <c r="A18" s="7" t="str">
        <f aca="false">Questionário!A18</f>
        <v>Q15</v>
      </c>
      <c r="B18" s="7" t="str">
        <f aca="false">Questionário!B18</f>
        <v>Condições de trabalho</v>
      </c>
      <c r="C18" s="7" t="str">
        <f aca="false">Questionário!C18</f>
        <v>Consigo equilibrar trabalho e vida pessoal.</v>
      </c>
      <c r="D18" s="7" t="n">
        <f aca="false">COUNT(Respostas!$P$2:$P$101)</f>
        <v>1</v>
      </c>
      <c r="E18" s="11" t="n">
        <f aca="false">IFERROR(AVERAGE(Respostas!$P$2:$P$101),0)</f>
        <v>4</v>
      </c>
      <c r="F18" s="12" t="n">
        <f aca="false">IFERROR(COUNTIF(Respostas!$P$2:$P$101,"&gt;=4")/COUNT(Respostas!$P$2:$P$101),0)</f>
        <v>1</v>
      </c>
    </row>
    <row r="19" customFormat="false" ht="15" hidden="false" customHeight="false" outlineLevel="0" collapsed="false">
      <c r="A19" s="7" t="str">
        <f aca="false">Questionário!A19</f>
        <v>Q16</v>
      </c>
      <c r="B19" s="7" t="str">
        <f aca="false">Questionário!B19</f>
        <v>Relacionamento</v>
      </c>
      <c r="C19" s="7" t="str">
        <f aca="false">Questionário!C19</f>
        <v>Existe colaboração entre as pessoas do meu time.</v>
      </c>
      <c r="D19" s="7" t="n">
        <f aca="false">COUNT(Respostas!$Q$2:$Q$101)</f>
        <v>1</v>
      </c>
      <c r="E19" s="11" t="n">
        <f aca="false">IFERROR(AVERAGE(Respostas!$Q$2:$Q$101),0)</f>
        <v>5</v>
      </c>
      <c r="F19" s="12" t="n">
        <f aca="false">IFERROR(COUNTIF(Respostas!$Q$2:$Q$101,"&gt;=4")/COUNT(Respostas!$Q$2:$Q$101),0)</f>
        <v>1</v>
      </c>
    </row>
    <row r="20" customFormat="false" ht="15" hidden="false" customHeight="false" outlineLevel="0" collapsed="false">
      <c r="A20" s="7" t="str">
        <f aca="false">Questionário!A20</f>
        <v>Q17</v>
      </c>
      <c r="B20" s="7" t="str">
        <f aca="false">Questionário!B20</f>
        <v>Relacionamento</v>
      </c>
      <c r="C20" s="7" t="str">
        <f aca="false">Questionário!C20</f>
        <v>As áreas da empresa colaboram entre si.</v>
      </c>
      <c r="D20" s="7" t="n">
        <f aca="false">COUNT(Respostas!$R$2:$R$101)</f>
        <v>1</v>
      </c>
      <c r="E20" s="11" t="n">
        <f aca="false">IFERROR(AVERAGE(Respostas!$R$2:$R$101),0)</f>
        <v>3</v>
      </c>
      <c r="F20" s="12" t="n">
        <f aca="false">IFERROR(COUNTIF(Respostas!$R$2:$R$101,"&gt;=4")/COUNT(Respostas!$R$2:$R$101),0)</f>
        <v>0</v>
      </c>
    </row>
    <row r="21" customFormat="false" ht="15" hidden="false" customHeight="false" outlineLevel="0" collapsed="false">
      <c r="A21" s="7" t="str">
        <f aca="false">Questionário!A21</f>
        <v>Q18</v>
      </c>
      <c r="B21" s="7" t="str">
        <f aca="false">Questionário!B21</f>
        <v>Relacionamento</v>
      </c>
      <c r="C21" s="7" t="str">
        <f aca="false">Questionário!C21</f>
        <v>Me sinto respeitado(a) pelos colegas.</v>
      </c>
      <c r="D21" s="7" t="n">
        <f aca="false">COUNT(Respostas!$S$2:$S$101)</f>
        <v>1</v>
      </c>
      <c r="E21" s="11" t="n">
        <f aca="false">IFERROR(AVERAGE(Respostas!$S$2:$S$101),0)</f>
        <v>5</v>
      </c>
      <c r="F21" s="12" t="n">
        <f aca="false">IFERROR(COUNTIF(Respostas!$S$2:$S$101,"&gt;=4")/COUNT(Respostas!$S$2:$S$101),0)</f>
        <v>1</v>
      </c>
    </row>
    <row r="22" customFormat="false" ht="15" hidden="false" customHeight="false" outlineLevel="0" collapsed="false">
      <c r="A22" s="7" t="str">
        <f aca="false">Questionário!A22</f>
        <v>Q19</v>
      </c>
      <c r="B22" s="7" t="str">
        <f aca="false">Questionário!B22</f>
        <v>Engajamento</v>
      </c>
      <c r="C22" s="7" t="str">
        <f aca="false">Questionário!C22</f>
        <v>Tenho orgulho de trabalhar nesta empresa.</v>
      </c>
      <c r="D22" s="7" t="n">
        <f aca="false">COUNT(Respostas!$T$2:$T$101)</f>
        <v>1</v>
      </c>
      <c r="E22" s="11" t="n">
        <f aca="false">IFERROR(AVERAGE(Respostas!$T$2:$T$101),0)</f>
        <v>5</v>
      </c>
      <c r="F22" s="12" t="n">
        <f aca="false">IFERROR(COUNTIF(Respostas!$T$2:$T$101,"&gt;=4")/COUNT(Respostas!$T$2:$T$101),0)</f>
        <v>1</v>
      </c>
    </row>
    <row r="23" customFormat="false" ht="15" hidden="false" customHeight="false" outlineLevel="0" collapsed="false">
      <c r="A23" s="7" t="str">
        <f aca="false">Questionário!A23</f>
        <v>Q20</v>
      </c>
      <c r="B23" s="7" t="str">
        <f aca="false">Questionário!B23</f>
        <v>Engajamento</v>
      </c>
      <c r="C23" s="7" t="str">
        <f aca="false">Questionário!C23</f>
        <v>Pretendo continuar aqui nos próximos 12 meses.</v>
      </c>
      <c r="D23" s="7" t="n">
        <f aca="false">COUNT(Respostas!$U$2:$U$101)</f>
        <v>1</v>
      </c>
      <c r="E23" s="11" t="n">
        <f aca="false">IFERROR(AVERAGE(Respostas!$U$2:$U$101),0)</f>
        <v>4</v>
      </c>
      <c r="F23" s="12" t="n">
        <f aca="false">IFERROR(COUNTIF(Respostas!$U$2:$U$101,"&gt;=4")/COUNT(Respostas!$U$2:$U$101),0)</f>
        <v>1</v>
      </c>
    </row>
    <row r="24" customFormat="false" ht="15" hidden="false" customHeight="false" outlineLevel="0" collapsed="false">
      <c r="A24" s="7" t="str">
        <f aca="false">Questionário!A24</f>
        <v>Q21</v>
      </c>
      <c r="B24" s="7" t="str">
        <f aca="false">Questionário!B24</f>
        <v>Engajamento</v>
      </c>
      <c r="C24" s="7" t="str">
        <f aca="false">Questionário!C24</f>
        <v>Recomendaria a empresa a um amigo que procura emprego.</v>
      </c>
      <c r="D24" s="7" t="n">
        <f aca="false">COUNT(Respostas!$V$2:$V$101)</f>
        <v>1</v>
      </c>
      <c r="E24" s="11" t="n">
        <f aca="false">IFERROR(AVERAGE(Respostas!$V$2:$V$101),0)</f>
        <v>4</v>
      </c>
      <c r="F24" s="12" t="n">
        <f aca="false">IFERROR(COUNTIF(Respostas!$V$2:$V$101,"&gt;=4")/COUNT(Respostas!$V$2:$V$101),0)</f>
        <v>1</v>
      </c>
    </row>
    <row r="26" customFormat="false" ht="15" hidden="false" customHeight="false" outlineLevel="0" collapsed="false">
      <c r="A26" s="13" t="s">
        <v>77</v>
      </c>
    </row>
    <row r="27" customFormat="false" ht="30" hidden="false" customHeight="true" outlineLevel="0" collapsed="false">
      <c r="A27" s="6" t="s">
        <v>17</v>
      </c>
      <c r="B27" s="6" t="s">
        <v>75</v>
      </c>
      <c r="C27" s="6" t="s">
        <v>78</v>
      </c>
    </row>
    <row r="28" customFormat="false" ht="15" hidden="false" customHeight="false" outlineLevel="0" collapsed="false">
      <c r="A28" s="7" t="s">
        <v>20</v>
      </c>
      <c r="B28" s="11" t="n">
        <f aca="false">IFERROR(AVERAGEIF($B$4:$B$24,A28,$E$4:$E$24),0)</f>
        <v>4.25</v>
      </c>
      <c r="C28" s="12" t="n">
        <f aca="false">IFERROR(AVERAGEIF($B$4:$B$24,A28,$F$4:$F$24),0)</f>
        <v>1</v>
      </c>
    </row>
    <row r="29" customFormat="false" ht="15" hidden="false" customHeight="false" outlineLevel="0" collapsed="false">
      <c r="A29" s="7" t="s">
        <v>29</v>
      </c>
      <c r="B29" s="11" t="n">
        <f aca="false">IFERROR(AVERAGEIF($B$4:$B$24,A29,$E$4:$E$24),0)</f>
        <v>3</v>
      </c>
      <c r="C29" s="12" t="n">
        <f aca="false">IFERROR(AVERAGEIF($B$4:$B$24,A29,$F$4:$F$24),0)</f>
        <v>0.333333333333333</v>
      </c>
    </row>
    <row r="30" customFormat="false" ht="15" hidden="false" customHeight="false" outlineLevel="0" collapsed="false">
      <c r="A30" s="7" t="s">
        <v>36</v>
      </c>
      <c r="B30" s="11" t="n">
        <f aca="false">IFERROR(AVERAGEIF($B$4:$B$24,A30,$E$4:$E$24),0)</f>
        <v>3.5</v>
      </c>
      <c r="C30" s="12" t="n">
        <f aca="false">IFERROR(AVERAGEIF($B$4:$B$24,A30,$F$4:$F$24),0)</f>
        <v>0.5</v>
      </c>
    </row>
    <row r="31" customFormat="false" ht="15" hidden="false" customHeight="false" outlineLevel="0" collapsed="false">
      <c r="A31" s="7" t="s">
        <v>41</v>
      </c>
      <c r="B31" s="11" t="n">
        <f aca="false">IFERROR(AVERAGEIF($B$4:$B$24,A31,$E$4:$E$24),0)</f>
        <v>3.33333333333333</v>
      </c>
      <c r="C31" s="12" t="n">
        <f aca="false">IFERROR(AVERAGEIF($B$4:$B$24,A31,$F$4:$F$24),0)</f>
        <v>0.333333333333333</v>
      </c>
    </row>
    <row r="32" customFormat="false" ht="15" hidden="false" customHeight="false" outlineLevel="0" collapsed="false">
      <c r="A32" s="7" t="s">
        <v>48</v>
      </c>
      <c r="B32" s="11" t="n">
        <f aca="false">IFERROR(AVERAGEIF($B$4:$B$24,A32,$E$4:$E$24),0)</f>
        <v>3.66666666666667</v>
      </c>
      <c r="C32" s="12" t="n">
        <f aca="false">IFERROR(AVERAGEIF($B$4:$B$24,A32,$F$4:$F$24),0)</f>
        <v>0.666666666666667</v>
      </c>
    </row>
    <row r="33" customFormat="false" ht="15" hidden="false" customHeight="false" outlineLevel="0" collapsed="false">
      <c r="A33" s="7" t="s">
        <v>55</v>
      </c>
      <c r="B33" s="11" t="n">
        <f aca="false">IFERROR(AVERAGEIF($B$4:$B$24,A33,$E$4:$E$24),0)</f>
        <v>4.33333333333333</v>
      </c>
      <c r="C33" s="12" t="n">
        <f aca="false">IFERROR(AVERAGEIF($B$4:$B$24,A33,$F$4:$F$24),0)</f>
        <v>0.666666666666667</v>
      </c>
    </row>
    <row r="34" customFormat="false" ht="15" hidden="false" customHeight="false" outlineLevel="0" collapsed="false">
      <c r="A34" s="7" t="s">
        <v>62</v>
      </c>
      <c r="B34" s="11" t="n">
        <f aca="false">IFERROR(AVERAGEIF($B$4:$B$24,A34,$E$4:$E$24),0)</f>
        <v>4.33333333333333</v>
      </c>
      <c r="C34" s="12" t="n">
        <f aca="false">IFERROR(AVERAGEIF($B$4:$B$24,A34,$F$4:$F$24),0)</f>
        <v>1</v>
      </c>
    </row>
    <row r="36" customFormat="false" ht="15" hidden="false" customHeight="false" outlineLevel="0" collapsed="false">
      <c r="A36" s="5" t="s">
        <v>14</v>
      </c>
    </row>
  </sheetData>
  <conditionalFormatting sqref="F4:F24">
    <cfRule type="cellIs" priority="2" operator="greaterThanOrEqual" aboveAverage="0" equalAverage="0" bottom="0" percent="0" rank="0" text="" dxfId="0">
      <formula>0.7</formula>
    </cfRule>
    <cfRule type="cellIs" priority="3" operator="lessThan" aboveAverage="0" equalAverage="0" bottom="0" percent="0" rank="0" text="" dxfId="1">
      <formula>0.5</formula>
    </cfRule>
  </conditionalFormatting>
  <conditionalFormatting sqref="C28:C34">
    <cfRule type="cellIs" priority="4" operator="greaterThanOrEqual" aboveAverage="0" equalAverage="0" bottom="0" percent="0" rank="0" text="" dxfId="0">
      <formula>0.7</formula>
    </cfRule>
    <cfRule type="cellIs" priority="5" operator="lessThan" aboveAverage="0" equalAverage="0" bottom="0" percent="0" rank="0" text="" dxfId="1">
      <formula>0.5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</cols>
  <sheetData>
    <row r="1" customFormat="false" ht="19.7" hidden="false" customHeight="false" outlineLevel="0" collapsed="false">
      <c r="A1" s="1" t="s">
        <v>79</v>
      </c>
    </row>
    <row r="2" customFormat="false" ht="15" hidden="false" customHeight="false" outlineLevel="0" collapsed="false">
      <c r="A2" s="2" t="s">
        <v>80</v>
      </c>
    </row>
    <row r="4" customFormat="false" ht="15" hidden="false" customHeight="false" outlineLevel="0" collapsed="false">
      <c r="A4" s="14" t="s">
        <v>74</v>
      </c>
      <c r="B4" s="15" t="n">
        <f aca="false">COUNT(Respostas!$W$2:$W$101)</f>
        <v>1</v>
      </c>
    </row>
    <row r="5" customFormat="false" ht="15" hidden="false" customHeight="false" outlineLevel="0" collapsed="false">
      <c r="A5" s="14" t="s">
        <v>81</v>
      </c>
      <c r="B5" s="15" t="n">
        <f aca="false">COUNTIF(Respostas!$W$2:$W$101,"&gt;=9")</f>
        <v>0</v>
      </c>
    </row>
    <row r="6" customFormat="false" ht="15" hidden="false" customHeight="false" outlineLevel="0" collapsed="false">
      <c r="A6" s="14" t="s">
        <v>82</v>
      </c>
      <c r="B6" s="15" t="n">
        <f aca="false">COUNTIFS(Respostas!$W$2:$W$101,"&gt;=7",Respostas!$W$2:$W$101,"&lt;=8")</f>
        <v>1</v>
      </c>
    </row>
    <row r="7" customFormat="false" ht="15" hidden="false" customHeight="false" outlineLevel="0" collapsed="false">
      <c r="A7" s="14" t="s">
        <v>83</v>
      </c>
      <c r="B7" s="15" t="n">
        <f aca="false">COUNTIF(Respostas!$W$2:$W$101,"&lt;=6")</f>
        <v>0</v>
      </c>
    </row>
    <row r="8" customFormat="false" ht="15" hidden="false" customHeight="false" outlineLevel="0" collapsed="false">
      <c r="A8" s="14" t="s">
        <v>84</v>
      </c>
      <c r="B8" s="12" t="n">
        <f aca="false">IFERROR(B5/B4,0)</f>
        <v>0</v>
      </c>
    </row>
    <row r="9" customFormat="false" ht="15" hidden="false" customHeight="false" outlineLevel="0" collapsed="false">
      <c r="A9" s="14" t="s">
        <v>85</v>
      </c>
      <c r="B9" s="12" t="n">
        <f aca="false">IFERROR(B7/B4,0)</f>
        <v>0</v>
      </c>
    </row>
    <row r="10" customFormat="false" ht="17.35" hidden="false" customHeight="false" outlineLevel="0" collapsed="false">
      <c r="A10" s="16" t="s">
        <v>68</v>
      </c>
      <c r="B10" s="17" t="n">
        <f aca="false">ROUND((B8-B9)*100,0)</f>
        <v>0</v>
      </c>
    </row>
    <row r="13" customFormat="false" ht="15" hidden="false" customHeight="false" outlineLevel="0" collapsed="false">
      <c r="A13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2026-09-29T03:53:24Z</dcterms:created>
  <dc:creator>openpyxl</dc:creator>
  <dc:description/>
  <dc:language>en-US</dc:language>
  <cp:lastModifiedBy/>
  <dcterms:modified xsi:type="dcterms:W3CDTF">2026-09-29T03:53:24Z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